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fa\Desktop\DAFEFI\LEY DE DISCIPLINA\2019\3ER TRIMESTRE\LDF 3ER TRIMESTRE PUBLICAR\"/>
    </mc:Choice>
  </mc:AlternateContent>
  <bookViews>
    <workbookView xWindow="-120" yWindow="-120" windowWidth="20730" windowHeight="1116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<sst xmlns="http://schemas.openxmlformats.org/spreadsheetml/2006/main" count="38" uniqueCount="27">
  <si>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</si>
  <si>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</si>
  <si>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</si>
  <si>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</si>
  <si>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</si>
  <si>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</si>
  <si>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</si>
  <si>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</si>
  <si>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</si>
  <si>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</si>
  <si>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</si>
  <si>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</si>
  <si>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</si>
  <si>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</si>
  <si>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</si>
  <si>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001.2019..009.2019</t>
  </si>
  <si>
    <t>(Pesos)</t>
  </si>
  <si>
    <t>29/10/2019</t>
  </si>
  <si>
    <t>2019</t>
  </si>
  <si>
    <t>001</t>
  </si>
  <si>
    <t>009</t>
  </si>
  <si>
    <t>Enero</t>
  </si>
  <si>
    <t>Septiembre</t>
  </si>
  <si>
    <t>Del 1 de Enero al 30 de Septiembre del 2019</t>
  </si>
  <si>
    <t>Monto pagado de la inversión al 30 de Septiembre del 2019(k)</t>
  </si>
  <si>
    <t>Monto pagado de la inversión actualizado al 30 de Septiembre del 2019(l)</t>
  </si>
  <si>
    <t>Saldo pendiente por pagar de la inversión al 30 de Septiembre del 2019(m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</si>
</sst>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6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8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29" fillId="0" borderId="20" applyNumberFormat="0" applyFill="0" applyAlignment="0" applyProtection="0"/>
    <xf numFmtId="0" fontId="11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11" applyNumberFormat="0" applyAlignment="0" applyProtection="0"/>
    <xf numFmtId="0" fontId="16" fillId="4" borderId="16" applyNumberFormat="0" applyAlignment="0" applyProtection="0"/>
    <xf numFmtId="0" fontId="7" fillId="4" borderId="11" applyNumberFormat="0" applyAlignment="0" applyProtection="0"/>
    <xf numFmtId="0" fontId="9" fillId="0" borderId="13" applyNumberFormat="0" applyFill="0" applyAlignment="0" applyProtection="0"/>
    <xf numFmtId="0" fontId="8" fillId="5" borderId="12" applyNumberFormat="0" applyAlignment="0" applyProtection="0"/>
    <xf numFmtId="0" fontId="26" fillId="0" borderId="0" applyNumberFormat="0" applyFill="0" applyBorder="0" applyAlignment="0" applyProtection="0"/>
    <xf numFmtId="0" fontId="15" fillId="8" borderId="15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2" applyNumberFormat="0" applyFill="0" applyAlignment="0" applyProtection="0"/>
    <xf numFmtId="4" fontId="17" fillId="9" borderId="17" applyNumberFormat="0" applyProtection="0">
      <alignment vertical="center"/>
    </xf>
    <xf numFmtId="4" fontId="18" fillId="9" borderId="17" applyNumberFormat="0" applyProtection="0">
      <alignment vertical="center"/>
    </xf>
    <xf numFmtId="4" fontId="17" fillId="9" borderId="17" applyNumberFormat="0" applyProtection="0">
      <alignment horizontal="left" vertical="center" indent="1"/>
    </xf>
    <xf numFmtId="0" fontId="17" fillId="9" borderId="17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4" borderId="17" applyNumberFormat="0" applyProtection="0">
      <alignment horizontal="right" vertical="center"/>
    </xf>
    <xf numFmtId="4" fontId="19" fillId="15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9" fillId="17" borderId="17" applyNumberFormat="0" applyProtection="0">
      <alignment horizontal="right" vertical="center"/>
    </xf>
    <xf numFmtId="4" fontId="19" fillId="18" borderId="17" applyNumberFormat="0" applyProtection="0">
      <alignment horizontal="right" vertical="center"/>
    </xf>
    <xf numFmtId="4" fontId="19" fillId="19" borderId="17" applyNumberFormat="0" applyProtection="0">
      <alignment horizontal="right" vertical="center"/>
    </xf>
    <xf numFmtId="4" fontId="17" fillId="20" borderId="18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17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15" fillId="22" borderId="17" applyNumberFormat="0" applyProtection="0">
      <alignment horizontal="left" vertical="center" indent="1"/>
    </xf>
    <xf numFmtId="0" fontId="15" fillId="22" borderId="17" applyNumberFormat="0" applyProtection="0">
      <alignment horizontal="left" vertical="top" indent="1"/>
    </xf>
    <xf numFmtId="0" fontId="15" fillId="10" borderId="17" applyNumberFormat="0" applyProtection="0">
      <alignment horizontal="left" vertical="center" indent="1"/>
    </xf>
    <xf numFmtId="0" fontId="15" fillId="10" borderId="17" applyNumberFormat="0" applyProtection="0">
      <alignment horizontal="left" vertical="top" indent="1"/>
    </xf>
    <xf numFmtId="0" fontId="15" fillId="23" borderId="17" applyNumberFormat="0" applyProtection="0">
      <alignment horizontal="left" vertical="center" indent="1"/>
    </xf>
    <xf numFmtId="0" fontId="15" fillId="23" borderId="17" applyNumberFormat="0" applyProtection="0">
      <alignment horizontal="left" vertical="top" indent="1"/>
    </xf>
    <xf numFmtId="0" fontId="15" fillId="21" borderId="17" applyNumberFormat="0" applyProtection="0">
      <alignment horizontal="left" vertical="center" indent="1"/>
    </xf>
    <xf numFmtId="0" fontId="15" fillId="21" borderId="17" applyNumberFormat="0" applyProtection="0">
      <alignment horizontal="left" vertical="top" indent="1"/>
    </xf>
    <xf numFmtId="0" fontId="15" fillId="24" borderId="19" applyNumberFormat="0">
      <protection locked="0"/>
    </xf>
    <xf numFmtId="4" fontId="19" fillId="25" borderId="17" applyNumberFormat="0" applyProtection="0">
      <alignment vertical="center"/>
    </xf>
    <xf numFmtId="4" fontId="22" fillId="25" borderId="17" applyNumberFormat="0" applyProtection="0">
      <alignment vertical="center"/>
    </xf>
    <xf numFmtId="4" fontId="19" fillId="25" borderId="17" applyNumberFormat="0" applyProtection="0">
      <alignment horizontal="left" vertical="center" indent="1"/>
    </xf>
    <xf numFmtId="0" fontId="19" fillId="25" borderId="17" applyNumberFormat="0" applyProtection="0">
      <alignment horizontal="left" vertical="top" indent="1"/>
    </xf>
    <xf numFmtId="4" fontId="19" fillId="21" borderId="17" applyNumberFormat="0" applyProtection="0">
      <alignment horizontal="right" vertical="center"/>
    </xf>
    <xf numFmtId="4" fontId="22" fillId="21" borderId="17" applyNumberFormat="0" applyProtection="0">
      <alignment horizontal="right" vertical="center"/>
    </xf>
    <xf numFmtId="4" fontId="19" fillId="10" borderId="17" applyNumberFormat="0" applyProtection="0">
      <alignment horizontal="left" vertical="center" indent="1"/>
    </xf>
    <xf numFmtId="0" fontId="19" fillId="10" borderId="17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17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8" borderId="15" applyNumberFormat="0" applyFont="0" applyAlignment="0" applyProtection="0"/>
    <xf numFmtId="4" fontId="34" fillId="22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33" fillId="22" borderId="17" applyNumberFormat="0" applyProtection="0">
      <alignment horizontal="left" vertical="center" indent="1"/>
    </xf>
    <xf numFmtId="0" fontId="33" fillId="22" borderId="17" applyNumberFormat="0" applyProtection="0">
      <alignment horizontal="left" vertical="top" indent="1"/>
    </xf>
    <xf numFmtId="0" fontId="33" fillId="10" borderId="17" applyNumberFormat="0" applyProtection="0">
      <alignment horizontal="left" vertical="center" indent="1"/>
    </xf>
    <xf numFmtId="0" fontId="33" fillId="10" borderId="17" applyNumberFormat="0" applyProtection="0">
      <alignment horizontal="left" vertical="top" indent="1"/>
    </xf>
    <xf numFmtId="0" fontId="33" fillId="23" borderId="17" applyNumberFormat="0" applyProtection="0">
      <alignment horizontal="left" vertical="center" indent="1"/>
    </xf>
    <xf numFmtId="0" fontId="33" fillId="23" borderId="17" applyNumberFormat="0" applyProtection="0">
      <alignment horizontal="left" vertical="top" indent="1"/>
    </xf>
    <xf numFmtId="0" fontId="33" fillId="21" borderId="17" applyNumberFormat="0" applyProtection="0">
      <alignment horizontal="left" vertical="center" indent="1"/>
    </xf>
    <xf numFmtId="0" fontId="33" fillId="21" borderId="17" applyNumberFormat="0" applyProtection="0">
      <alignment horizontal="left" vertical="top" indent="1"/>
    </xf>
    <xf numFmtId="0" fontId="33" fillId="24" borderId="19" applyNumberFormat="0">
      <protection locked="0"/>
    </xf>
    <xf numFmtId="4" fontId="35" fillId="26" borderId="0" applyNumberFormat="0" applyProtection="0">
      <alignment horizontal="left" vertical="center" indent="1"/>
    </xf>
    <xf numFmtId="164" fontId="3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17" fillId="10" borderId="0" xfId="22" applyNumberFormat="1">
      <alignment horizontal="left" vertical="center" indent="1"/>
    </xf>
    <xf numFmtId="0" fontId="19" fillId="10" borderId="17" xfId="53" applyNumberFormat="1">
      <alignment horizontal="left" vertical="center" indent="1"/>
    </xf>
    <xf numFmtId="165" fontId="19" fillId="21" borderId="17" xfId="51" applyNumberFormat="1">
      <alignment horizontal="right" vertical="center"/>
    </xf>
    <xf numFmtId="0" fontId="15" fillId="22" borderId="17" xfId="38" applyAlignment="1">
      <alignment horizontal="left" vertical="center" indent="2"/>
    </xf>
    <xf numFmtId="0" fontId="15" fillId="10" borderId="17" xfId="40" applyAlignment="1">
      <alignment horizontal="left" vertical="center" indent="3"/>
    </xf>
    <xf numFmtId="0" fontId="15" fillId="23" borderId="17" xfId="42" applyAlignment="1">
      <alignment horizontal="left" vertical="center" indent="4"/>
    </xf>
    <xf numFmtId="0" fontId="31" fillId="2" borderId="0" xfId="0" applyFont="1" applyFill="1"/>
    <xf numFmtId="0" fontId="32" fillId="2" borderId="0" xfId="0" quotePrefix="1" applyFont="1" applyFill="1" applyAlignment="1"/>
    <xf numFmtId="0" fontId="32" fillId="2" borderId="0" xfId="0" applyFont="1" applyFill="1"/>
    <xf numFmtId="0" fontId="2" fillId="2" borderId="5" xfId="0" applyFont="1" applyFill="1" applyBorder="1" applyAlignment="1">
      <alignment horizontal="justify" vertical="center" wrapText="1"/>
    </xf>
    <xf numFmtId="2" fontId="2" fillId="2" borderId="5" xfId="72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8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topLeftCell="A2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6" style="1" customWidth="1"/>
    <col min="2" max="2" width="13.5703125" style="1" hidden="1" customWidth="1"/>
    <col min="3" max="3" width="16.14062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2" customFormat="1" hidden="1" x14ac:dyDescent="0.2">
      <c r="A1" s="21" t="s">
        <v>15</v>
      </c>
      <c r="C1" s="21" t="s">
        <v>17</v>
      </c>
      <c r="D1" s="22" t="s">
        <v>18</v>
      </c>
      <c r="E1" s="22" t="s">
        <v>19</v>
      </c>
      <c r="F1" s="22" t="s">
        <v>20</v>
      </c>
      <c r="G1" s="22" t="s">
        <v>21</v>
      </c>
      <c r="H1" s="22" t="s">
        <v>22</v>
      </c>
    </row>
    <row r="2" spans="1:12" s="20" customFormat="1" ht="13.5" thickBot="1" x14ac:dyDescent="0.25"/>
    <row r="3" spans="1:12" ht="15.75" x14ac:dyDescent="0.2">
      <c r="A3" s="29" t="s">
        <v>11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2" ht="21" x14ac:dyDescent="0.35">
      <c r="A4" s="32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2" x14ac:dyDescent="0.2">
      <c r="A5" s="35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13.5" thickBot="1" x14ac:dyDescent="0.25">
      <c r="A7" s="38" t="s">
        <v>16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2" ht="80.25" customHeight="1" thickBot="1" x14ac:dyDescent="0.25">
      <c r="A8" s="2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24</v>
      </c>
      <c r="K8" s="3" t="s">
        <v>25</v>
      </c>
      <c r="L8" s="3" t="s">
        <v>26</v>
      </c>
    </row>
    <row r="9" spans="1:12" x14ac:dyDescent="0.2">
      <c r="A9" s="4"/>
      <c r="B9" s="5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39.75" customHeight="1" x14ac:dyDescent="0.2">
      <c r="A10" s="7" t="s">
        <v>13</v>
      </c>
      <c r="B10" s="8" t="e">
        <v>#REF!</v>
      </c>
      <c r="C10" s="25" t="s">
        <v>12</v>
      </c>
      <c r="D10" s="25" t="s">
        <v>12</v>
      </c>
      <c r="E10" s="25" t="s">
        <v>12</v>
      </c>
      <c r="F10" s="25">
        <v>0</v>
      </c>
      <c r="G10" s="25" t="s">
        <v>12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</row>
    <row r="11" spans="1:12" x14ac:dyDescent="0.2">
      <c r="A11" s="9"/>
      <c r="B11" s="10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">
      <c r="A12" s="7" t="s">
        <v>14</v>
      </c>
      <c r="B12" s="8" t="e">
        <v>#REF!</v>
      </c>
      <c r="C12" s="25" t="s">
        <v>12</v>
      </c>
      <c r="D12" s="25" t="s">
        <v>12</v>
      </c>
      <c r="E12" s="25" t="s">
        <v>12</v>
      </c>
      <c r="F12" s="25">
        <v>0</v>
      </c>
      <c r="G12" s="25" t="s">
        <v>12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</row>
    <row r="13" spans="1:12" x14ac:dyDescent="0.2">
      <c r="A13" s="9"/>
      <c r="B13" s="10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28.5" customHeight="1" x14ac:dyDescent="0.2">
      <c r="A14" s="7" t="s">
        <v>10</v>
      </c>
      <c r="B14" s="8" t="e">
        <v>#REF!</v>
      </c>
      <c r="C14" s="25" t="s">
        <v>12</v>
      </c>
      <c r="D14" s="25" t="s">
        <v>12</v>
      </c>
      <c r="E14" s="25" t="s">
        <v>12</v>
      </c>
      <c r="F14" s="25">
        <v>0</v>
      </c>
      <c r="G14" s="25" t="s">
        <v>12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</row>
    <row r="15" spans="1:12" ht="13.5" thickBot="1" x14ac:dyDescent="0.25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4">
    <mergeCell ref="A3:L3"/>
    <mergeCell ref="A4:L4"/>
    <mergeCell ref="A5:L5"/>
    <mergeCell ref="A7:L7"/>
  </mergeCells>
  <printOptions horizontalCentered="1"/>
  <pageMargins left="0" right="0" top="0" bottom="0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4"/>
      <c r="B1" s="15" t="str">
        <f>[1]!BexGetCellData("00O2TQ2O5Z7DPRVXKQBNJU662","","DP_1")</f>
        <v>Fecha del Contrato (d)</v>
      </c>
      <c r="C1" s="15" t="str">
        <f>[1]!BexGetCellData("00O2TQ2O5Z7DPRVXKQBNJUCHM","","DP_1")</f>
        <v>Fecha de inicio de operación del proyecto (e)</v>
      </c>
      <c r="D1" s="15" t="str">
        <f>[1]!BexGetCellData("00O2TQ2O5Z7DPRVXKQBNJUIT6","","DP_1")</f>
        <v>Fecha de vencimiento (f)</v>
      </c>
      <c r="E1" s="15" t="str">
        <f>[1]!BexGetCellData("00O2TQ2O5Z7DPRVY5FDD5UN7R","","DP_1")</f>
        <v>Monto de la inversión pactado (g)</v>
      </c>
      <c r="F1" s="15" t="str">
        <f>[1]!BexGetCellData("00O2TQ2O5Z7DPRVY5FDD5UTJB","","DP_1")</f>
        <v>Plazo pactado (h)</v>
      </c>
      <c r="G1" s="15" t="str">
        <f>[1]!BexGetCellData("00O2TQ2O5Z7DPRVY5FDD5UZUV","","DP_1")</f>
        <v>Monto promedio mensual del pago de la contraprestación (i)</v>
      </c>
      <c r="H1" s="15" t="str">
        <f>[1]!BexGetCellData("00O2TQ2O5Z7DPRVY7U41JWBNV","","DP_1")</f>
        <v>Monto prom. mensual del pago de la contrap. del pago inve(j)</v>
      </c>
      <c r="I1" s="15" t="str">
        <f>[1]!BexGetCellData("00O2TQ2O5Z7DPRW4O8D9I8DNQ","","DP_1")</f>
        <v>Monto pagado de la inversión (Actual) (k)</v>
      </c>
      <c r="J1" s="15" t="str">
        <f>[1]!BexGetCellData("00O2TQ2O5Z7DPRW4WWW30XA2S","","DP_1")</f>
        <v>Monto pagado de la inversión actualizado (Actual) (l)</v>
      </c>
      <c r="K1" s="15" t="str">
        <f>[1]!BexGetCellData("00O2TQ2O5Z7DPRW5TUV31KJOZ","","DP_1")</f>
        <v>Saldo pendiente por pagar de la invers. (Actual) (m = g – l)</v>
      </c>
    </row>
    <row r="2" spans="1:11" x14ac:dyDescent="0.2">
      <c r="A2" s="17" t="str">
        <f>[1]!BexGetCellData("","00O2TQ2O5Z7DPRVWOC8QXK3TB","DP_1")</f>
        <v>Denominación de las Obligaciones Diferentes de Financiamient</v>
      </c>
      <c r="B2" s="16">
        <f>[1]!BexGetCellData("00O2TQ2O5Z7DPRVXKQBNJU662","00O2TQ2O5Z7DPRVWOC8QXK3TB","DP_1")</f>
        <v>0</v>
      </c>
      <c r="C2" s="16">
        <f>[1]!BexGetCellData("00O2TQ2O5Z7DPRVXKQBNJUCHM","00O2TQ2O5Z7DPRVWOC8QXK3TB","DP_1")</f>
        <v>0</v>
      </c>
      <c r="D2" s="16">
        <f>[1]!BexGetCellData("00O2TQ2O5Z7DPRVXKQBNJUIT6","00O2TQ2O5Z7DPRVWOC8QXK3TB","DP_1")</f>
        <v>0</v>
      </c>
      <c r="E2" s="16">
        <f>[1]!BexGetCellData("00O2TQ2O5Z7DPRVY5FDD5UN7R","00O2TQ2O5Z7DPRVWOC8QXK3TB","DP_1")</f>
        <v>0</v>
      </c>
      <c r="F2" s="16">
        <f>[1]!BexGetCellData("00O2TQ2O5Z7DPRVY5FDD5UTJB","00O2TQ2O5Z7DPRVWOC8QXK3TB","DP_1")</f>
        <v>0</v>
      </c>
      <c r="G2" s="16">
        <f>[1]!BexGetCellData("00O2TQ2O5Z7DPRVY5FDD5UZUV","00O2TQ2O5Z7DPRVWOC8QXK3TB","DP_1")</f>
        <v>0</v>
      </c>
      <c r="H2" s="16">
        <f>[1]!BexGetCellData("00O2TQ2O5Z7DPRVY7U41JWBNV","00O2TQ2O5Z7DPRVWOC8QXK3TB","DP_1")</f>
        <v>0</v>
      </c>
      <c r="I2" s="16">
        <f>[1]!BexGetCellData("00O2TQ2O5Z7DPRW4O8D9I8DNQ","00O2TQ2O5Z7DPRVWOC8QXK3TB","DP_1")</f>
        <v>0</v>
      </c>
      <c r="J2" s="16">
        <f>[1]!BexGetCellData("00O2TQ2O5Z7DPRW4WWW30XA2S","00O2TQ2O5Z7DPRVWOC8QXK3TB","DP_1")</f>
        <v>0</v>
      </c>
      <c r="K2" s="16">
        <f>[1]!BexGetCellData("00O2TQ2O5Z7DPRW5TUV31KJOZ","00O2TQ2O5Z7DPRVWOC8QXK3TB","DP_1")</f>
        <v>0</v>
      </c>
    </row>
    <row r="3" spans="1:11" x14ac:dyDescent="0.2">
      <c r="A3" s="18" t="str">
        <f>[1]!BexGetCellData("","00O2TQ2O5Z7DPRVWOC8QXKA4V","DP_1")</f>
        <v>A. Asociaciones Público Privadas (APP’s) (A=a+b+c+d)</v>
      </c>
      <c r="B3" s="16">
        <f>[1]!BexGetCellData("00O2TQ2O5Z7DPRVXKQBNJU662","00O2TQ2O5Z7DPRVWOC8QXKA4V","DP_1")</f>
        <v>0</v>
      </c>
      <c r="C3" s="16">
        <f>[1]!BexGetCellData("00O2TQ2O5Z7DPRVXKQBNJUCHM","00O2TQ2O5Z7DPRVWOC8QXKA4V","DP_1")</f>
        <v>0</v>
      </c>
      <c r="D3" s="16">
        <f>[1]!BexGetCellData("00O2TQ2O5Z7DPRVXKQBNJUIT6","00O2TQ2O5Z7DPRVWOC8QXKA4V","DP_1")</f>
        <v>0</v>
      </c>
      <c r="E3" s="16">
        <f>[1]!BexGetCellData("00O2TQ2O5Z7DPRVY5FDD5UN7R","00O2TQ2O5Z7DPRVWOC8QXKA4V","DP_1")</f>
        <v>0</v>
      </c>
      <c r="F3" s="16">
        <f>[1]!BexGetCellData("00O2TQ2O5Z7DPRVY5FDD5UTJB","00O2TQ2O5Z7DPRVWOC8QXKA4V","DP_1")</f>
        <v>0</v>
      </c>
      <c r="G3" s="16">
        <f>[1]!BexGetCellData("00O2TQ2O5Z7DPRVY5FDD5UZUV","00O2TQ2O5Z7DPRVWOC8QXKA4V","DP_1")</f>
        <v>0</v>
      </c>
      <c r="H3" s="16">
        <f>[1]!BexGetCellData("00O2TQ2O5Z7DPRVY7U41JWBNV","00O2TQ2O5Z7DPRVWOC8QXKA4V","DP_1")</f>
        <v>0</v>
      </c>
      <c r="I3" s="16">
        <f>[1]!BexGetCellData("00O2TQ2O5Z7DPRW4O8D9I8DNQ","00O2TQ2O5Z7DPRVWOC8QXKA4V","DP_1")</f>
        <v>0</v>
      </c>
      <c r="J3" s="16">
        <f>[1]!BexGetCellData("00O2TQ2O5Z7DPRW4WWW30XA2S","00O2TQ2O5Z7DPRVWOC8QXKA4V","DP_1")</f>
        <v>0</v>
      </c>
      <c r="K3" s="16">
        <f>[1]!BexGetCellData("00O2TQ2O5Z7DPRW5TUV31KJOZ","00O2TQ2O5Z7DPRVWOC8QXKA4V","DP_1")</f>
        <v>0</v>
      </c>
    </row>
    <row r="4" spans="1:11" x14ac:dyDescent="0.2">
      <c r="A4" s="19" t="str">
        <f>[1]!BexGetCellData("","00O2TQ2O5Z7DPRVWOC8QXKGGF","DP_1")</f>
        <v>a) APP 1</v>
      </c>
      <c r="B4" s="16">
        <f>[1]!BexGetCellData("00O2TQ2O5Z7DPRVXKQBNJU662","00O2TQ2O5Z7DPRVWOC8QXKGGF","DP_1")</f>
        <v>0</v>
      </c>
      <c r="C4" s="16">
        <f>[1]!BexGetCellData("00O2TQ2O5Z7DPRVXKQBNJUCHM","00O2TQ2O5Z7DPRVWOC8QXKGGF","DP_1")</f>
        <v>0</v>
      </c>
      <c r="D4" s="16">
        <f>[1]!BexGetCellData("00O2TQ2O5Z7DPRVXKQBNJUIT6","00O2TQ2O5Z7DPRVWOC8QXKGGF","DP_1")</f>
        <v>0</v>
      </c>
      <c r="E4" s="16">
        <f>[1]!BexGetCellData("00O2TQ2O5Z7DPRVY5FDD5UN7R","00O2TQ2O5Z7DPRVWOC8QXKGGF","DP_1")</f>
        <v>0</v>
      </c>
      <c r="F4" s="16">
        <f>[1]!BexGetCellData("00O2TQ2O5Z7DPRVY5FDD5UTJB","00O2TQ2O5Z7DPRVWOC8QXKGGF","DP_1")</f>
        <v>0</v>
      </c>
      <c r="G4" s="16">
        <f>[1]!BexGetCellData("00O2TQ2O5Z7DPRVY5FDD5UZUV","00O2TQ2O5Z7DPRVWOC8QXKGGF","DP_1")</f>
        <v>0</v>
      </c>
      <c r="H4" s="16">
        <f>[1]!BexGetCellData("00O2TQ2O5Z7DPRVY7U41JWBNV","00O2TQ2O5Z7DPRVWOC8QXKGGF","DP_1")</f>
        <v>0</v>
      </c>
      <c r="I4" s="16">
        <f>[1]!BexGetCellData("00O2TQ2O5Z7DPRW4O8D9I8DNQ","00O2TQ2O5Z7DPRVWOC8QXKGGF","DP_1")</f>
        <v>0</v>
      </c>
      <c r="J4" s="16">
        <f>[1]!BexGetCellData("00O2TQ2O5Z7DPRW4WWW30XA2S","00O2TQ2O5Z7DPRVWOC8QXKGGF","DP_1")</f>
        <v>0</v>
      </c>
      <c r="K4" s="16">
        <f>[1]!BexGetCellData("00O2TQ2O5Z7DPRW5TUV31KJOZ","00O2TQ2O5Z7DPRVWOC8QXKGGF","DP_1")</f>
        <v>0</v>
      </c>
    </row>
    <row r="5" spans="1:11" x14ac:dyDescent="0.2">
      <c r="A5" s="19" t="str">
        <f>[1]!BexGetCellData("","00O2TQ2O5Z7DPRVWOC8QXKMRZ","DP_1")</f>
        <v>b) APP 2</v>
      </c>
      <c r="B5" s="16">
        <f>[1]!BexGetCellData("00O2TQ2O5Z7DPRVXKQBNJU662","00O2TQ2O5Z7DPRVWOC8QXKMRZ","DP_1")</f>
        <v>0</v>
      </c>
      <c r="C5" s="16">
        <f>[1]!BexGetCellData("00O2TQ2O5Z7DPRVXKQBNJUCHM","00O2TQ2O5Z7DPRVWOC8QXKMRZ","DP_1")</f>
        <v>0</v>
      </c>
      <c r="D5" s="16">
        <f>[1]!BexGetCellData("00O2TQ2O5Z7DPRVXKQBNJUIT6","00O2TQ2O5Z7DPRVWOC8QXKMRZ","DP_1")</f>
        <v>0</v>
      </c>
      <c r="E5" s="16">
        <f>[1]!BexGetCellData("00O2TQ2O5Z7DPRVY5FDD5UN7R","00O2TQ2O5Z7DPRVWOC8QXKMRZ","DP_1")</f>
        <v>0</v>
      </c>
      <c r="F5" s="16">
        <f>[1]!BexGetCellData("00O2TQ2O5Z7DPRVY5FDD5UTJB","00O2TQ2O5Z7DPRVWOC8QXKMRZ","DP_1")</f>
        <v>0</v>
      </c>
      <c r="G5" s="16">
        <f>[1]!BexGetCellData("00O2TQ2O5Z7DPRVY5FDD5UZUV","00O2TQ2O5Z7DPRVWOC8QXKMRZ","DP_1")</f>
        <v>0</v>
      </c>
      <c r="H5" s="16">
        <f>[1]!BexGetCellData("00O2TQ2O5Z7DPRVY7U41JWBNV","00O2TQ2O5Z7DPRVWOC8QXKMRZ","DP_1")</f>
        <v>0</v>
      </c>
      <c r="I5" s="16">
        <f>[1]!BexGetCellData("00O2TQ2O5Z7DPRW4O8D9I8DNQ","00O2TQ2O5Z7DPRVWOC8QXKMRZ","DP_1")</f>
        <v>0</v>
      </c>
      <c r="J5" s="16">
        <f>[1]!BexGetCellData("00O2TQ2O5Z7DPRW4WWW30XA2S","00O2TQ2O5Z7DPRVWOC8QXKMRZ","DP_1")</f>
        <v>0</v>
      </c>
      <c r="K5" s="16">
        <f>[1]!BexGetCellData("00O2TQ2O5Z7DPRW5TUV31KJOZ","00O2TQ2O5Z7DPRVWOC8QXKMRZ","DP_1")</f>
        <v>0</v>
      </c>
    </row>
    <row r="6" spans="1:11" x14ac:dyDescent="0.2">
      <c r="A6" s="19" t="str">
        <f>[1]!BexGetCellData("","00O2TQ2O5Z7DPRVWOC8QXKT3J","DP_1")</f>
        <v>c) APP 3</v>
      </c>
      <c r="B6" s="16">
        <f>[1]!BexGetCellData("00O2TQ2O5Z7DPRVXKQBNJU662","00O2TQ2O5Z7DPRVWOC8QXKT3J","DP_1")</f>
        <v>0</v>
      </c>
      <c r="C6" s="16">
        <f>[1]!BexGetCellData("00O2TQ2O5Z7DPRVXKQBNJUCHM","00O2TQ2O5Z7DPRVWOC8QXKT3J","DP_1")</f>
        <v>0</v>
      </c>
      <c r="D6" s="16">
        <f>[1]!BexGetCellData("00O2TQ2O5Z7DPRVXKQBNJUIT6","00O2TQ2O5Z7DPRVWOC8QXKT3J","DP_1")</f>
        <v>0</v>
      </c>
      <c r="E6" s="16">
        <f>[1]!BexGetCellData("00O2TQ2O5Z7DPRVY5FDD5UN7R","00O2TQ2O5Z7DPRVWOC8QXKT3J","DP_1")</f>
        <v>0</v>
      </c>
      <c r="F6" s="16">
        <f>[1]!BexGetCellData("00O2TQ2O5Z7DPRVY5FDD5UTJB","00O2TQ2O5Z7DPRVWOC8QXKT3J","DP_1")</f>
        <v>0</v>
      </c>
      <c r="G6" s="16">
        <f>[1]!BexGetCellData("00O2TQ2O5Z7DPRVY5FDD5UZUV","00O2TQ2O5Z7DPRVWOC8QXKT3J","DP_1")</f>
        <v>0</v>
      </c>
      <c r="H6" s="16">
        <f>[1]!BexGetCellData("00O2TQ2O5Z7DPRVY7U41JWBNV","00O2TQ2O5Z7DPRVWOC8QXKT3J","DP_1")</f>
        <v>0</v>
      </c>
      <c r="I6" s="16">
        <f>[1]!BexGetCellData("00O2TQ2O5Z7DPRW4O8D9I8DNQ","00O2TQ2O5Z7DPRVWOC8QXKT3J","DP_1")</f>
        <v>0</v>
      </c>
      <c r="J6" s="16">
        <f>[1]!BexGetCellData("00O2TQ2O5Z7DPRW4WWW30XA2S","00O2TQ2O5Z7DPRVWOC8QXKT3J","DP_1")</f>
        <v>0</v>
      </c>
      <c r="K6" s="16">
        <f>[1]!BexGetCellData("00O2TQ2O5Z7DPRW5TUV31KJOZ","00O2TQ2O5Z7DPRVWOC8QXKT3J","DP_1")</f>
        <v>0</v>
      </c>
    </row>
    <row r="7" spans="1:11" x14ac:dyDescent="0.2">
      <c r="A7" s="19" t="str">
        <f>[1]!BexGetCellData("","00O2TQ2O5Z7DPRVX650CJDZTC","DP_1")</f>
        <v>d) APP XX</v>
      </c>
      <c r="B7" s="16">
        <f>[1]!BexGetCellData("00O2TQ2O5Z7DPRVXKQBNJU662","00O2TQ2O5Z7DPRVX650CJDZTC","DP_1")</f>
        <v>0</v>
      </c>
      <c r="C7" s="16">
        <f>[1]!BexGetCellData("00O2TQ2O5Z7DPRVXKQBNJUCHM","00O2TQ2O5Z7DPRVX650CJDZTC","DP_1")</f>
        <v>0</v>
      </c>
      <c r="D7" s="16">
        <f>[1]!BexGetCellData("00O2TQ2O5Z7DPRVXKQBNJUIT6","00O2TQ2O5Z7DPRVX650CJDZTC","DP_1")</f>
        <v>0</v>
      </c>
      <c r="E7" s="16">
        <f>[1]!BexGetCellData("00O2TQ2O5Z7DPRVY5FDD5UN7R","00O2TQ2O5Z7DPRVX650CJDZTC","DP_1")</f>
        <v>0</v>
      </c>
      <c r="F7" s="16">
        <f>[1]!BexGetCellData("00O2TQ2O5Z7DPRVY5FDD5UTJB","00O2TQ2O5Z7DPRVX650CJDZTC","DP_1")</f>
        <v>0</v>
      </c>
      <c r="G7" s="16">
        <f>[1]!BexGetCellData("00O2TQ2O5Z7DPRVY5FDD5UZUV","00O2TQ2O5Z7DPRVX650CJDZTC","DP_1")</f>
        <v>0</v>
      </c>
      <c r="H7" s="16">
        <f>[1]!BexGetCellData("00O2TQ2O5Z7DPRVY7U41JWBNV","00O2TQ2O5Z7DPRVX650CJDZTC","DP_1")</f>
        <v>0</v>
      </c>
      <c r="I7" s="16">
        <f>[1]!BexGetCellData("00O2TQ2O5Z7DPRW4O8D9I8DNQ","00O2TQ2O5Z7DPRVX650CJDZTC","DP_1")</f>
        <v>0</v>
      </c>
      <c r="J7" s="16">
        <f>[1]!BexGetCellData("00O2TQ2O5Z7DPRW4WWW30XA2S","00O2TQ2O5Z7DPRVX650CJDZTC","DP_1")</f>
        <v>0</v>
      </c>
      <c r="K7" s="16">
        <f>[1]!BexGetCellData("00O2TQ2O5Z7DPRW5TUV31KJOZ","00O2TQ2O5Z7DPRVX650CJDZTC","DP_1")</f>
        <v>0</v>
      </c>
    </row>
    <row r="8" spans="1:11" x14ac:dyDescent="0.2">
      <c r="A8" s="18" t="str">
        <f>[1]!BexGetCellData("","00O2TQ2O5Z7DPRVX6YM5NGL1S","DP_1")</f>
        <v>B. Otros Instrumentos (B=a+b+c+d)</v>
      </c>
      <c r="B8" s="16">
        <f>[1]!BexGetCellData("00O2TQ2O5Z7DPRVXKQBNJU662","00O2TQ2O5Z7DPRVX6YM5NGL1S","DP_1")</f>
        <v>0</v>
      </c>
      <c r="C8" s="16">
        <f>[1]!BexGetCellData("00O2TQ2O5Z7DPRVXKQBNJUCHM","00O2TQ2O5Z7DPRVX6YM5NGL1S","DP_1")</f>
        <v>0</v>
      </c>
      <c r="D8" s="16">
        <f>[1]!BexGetCellData("00O2TQ2O5Z7DPRVXKQBNJUIT6","00O2TQ2O5Z7DPRVX6YM5NGL1S","DP_1")</f>
        <v>0</v>
      </c>
      <c r="E8" s="16">
        <f>[1]!BexGetCellData("00O2TQ2O5Z7DPRVY5FDD5UN7R","00O2TQ2O5Z7DPRVX6YM5NGL1S","DP_1")</f>
        <v>0</v>
      </c>
      <c r="F8" s="16">
        <f>[1]!BexGetCellData("00O2TQ2O5Z7DPRVY5FDD5UTJB","00O2TQ2O5Z7DPRVX6YM5NGL1S","DP_1")</f>
        <v>0</v>
      </c>
      <c r="G8" s="16">
        <f>[1]!BexGetCellData("00O2TQ2O5Z7DPRVY5FDD5UZUV","00O2TQ2O5Z7DPRVX6YM5NGL1S","DP_1")</f>
        <v>0</v>
      </c>
      <c r="H8" s="16">
        <f>[1]!BexGetCellData("00O2TQ2O5Z7DPRVY7U41JWBNV","00O2TQ2O5Z7DPRVX6YM5NGL1S","DP_1")</f>
        <v>0</v>
      </c>
      <c r="I8" s="16">
        <f>[1]!BexGetCellData("00O2TQ2O5Z7DPRW4O8D9I8DNQ","00O2TQ2O5Z7DPRVX6YM5NGL1S","DP_1")</f>
        <v>0</v>
      </c>
      <c r="J8" s="16">
        <f>[1]!BexGetCellData("00O2TQ2O5Z7DPRW4WWW30XA2S","00O2TQ2O5Z7DPRVX6YM5NGL1S","DP_1")</f>
        <v>0</v>
      </c>
      <c r="K8" s="16">
        <f>[1]!BexGetCellData("00O2TQ2O5Z7DPRW5TUV31KJOZ","00O2TQ2O5Z7DPRVX6YM5NGL1S","DP_1")</f>
        <v>0</v>
      </c>
    </row>
    <row r="9" spans="1:11" x14ac:dyDescent="0.2">
      <c r="A9" s="19" t="str">
        <f>[1]!BexGetCellData("","00O2TQ2O5Z7DPRVXBDTAMX2MY","DP_1")</f>
        <v>a) Otro Instrumento 1</v>
      </c>
      <c r="B9" s="16">
        <f>[1]!BexGetCellData("00O2TQ2O5Z7DPRVXKQBNJU662","00O2TQ2O5Z7DPRVXBDTAMX2MY","DP_1")</f>
        <v>0</v>
      </c>
      <c r="C9" s="16">
        <f>[1]!BexGetCellData("00O2TQ2O5Z7DPRVXKQBNJUCHM","00O2TQ2O5Z7DPRVXBDTAMX2MY","DP_1")</f>
        <v>0</v>
      </c>
      <c r="D9" s="16">
        <f>[1]!BexGetCellData("00O2TQ2O5Z7DPRVXKQBNJUIT6","00O2TQ2O5Z7DPRVXBDTAMX2MY","DP_1")</f>
        <v>0</v>
      </c>
      <c r="E9" s="16">
        <f>[1]!BexGetCellData("00O2TQ2O5Z7DPRVY5FDD5UN7R","00O2TQ2O5Z7DPRVXBDTAMX2MY","DP_1")</f>
        <v>0</v>
      </c>
      <c r="F9" s="16">
        <f>[1]!BexGetCellData("00O2TQ2O5Z7DPRVY5FDD5UTJB","00O2TQ2O5Z7DPRVXBDTAMX2MY","DP_1")</f>
        <v>0</v>
      </c>
      <c r="G9" s="16">
        <f>[1]!BexGetCellData("00O2TQ2O5Z7DPRVY5FDD5UZUV","00O2TQ2O5Z7DPRVXBDTAMX2MY","DP_1")</f>
        <v>0</v>
      </c>
      <c r="H9" s="16">
        <f>[1]!BexGetCellData("00O2TQ2O5Z7DPRVY7U41JWBNV","00O2TQ2O5Z7DPRVXBDTAMX2MY","DP_1")</f>
        <v>0</v>
      </c>
      <c r="I9" s="16">
        <f>[1]!BexGetCellData("00O2TQ2O5Z7DPRW4O8D9I8DNQ","00O2TQ2O5Z7DPRVXBDTAMX2MY","DP_1")</f>
        <v>0</v>
      </c>
      <c r="J9" s="16">
        <f>[1]!BexGetCellData("00O2TQ2O5Z7DPRW4WWW30XA2S","00O2TQ2O5Z7DPRVXBDTAMX2MY","DP_1")</f>
        <v>0</v>
      </c>
      <c r="K9" s="16">
        <f>[1]!BexGetCellData("00O2TQ2O5Z7DPRW5TUV31KJOZ","00O2TQ2O5Z7DPRVXBDTAMX2MY","DP_1")</f>
        <v>0</v>
      </c>
    </row>
    <row r="10" spans="1:11" x14ac:dyDescent="0.2">
      <c r="A10" s="19" t="str">
        <f>[1]!BexGetCellData("","00O2TQ2O5Z7DPRVXBDTAMX8YI","DP_1")</f>
        <v>a) Otro Instrumento 2</v>
      </c>
      <c r="B10" s="16">
        <f>[1]!BexGetCellData("00O2TQ2O5Z7DPRVXKQBNJU662","00O2TQ2O5Z7DPRVXBDTAMX8YI","DP_1")</f>
        <v>0</v>
      </c>
      <c r="C10" s="16">
        <f>[1]!BexGetCellData("00O2TQ2O5Z7DPRVXKQBNJUCHM","00O2TQ2O5Z7DPRVXBDTAMX8YI","DP_1")</f>
        <v>0</v>
      </c>
      <c r="D10" s="16">
        <f>[1]!BexGetCellData("00O2TQ2O5Z7DPRVXKQBNJUIT6","00O2TQ2O5Z7DPRVXBDTAMX8YI","DP_1")</f>
        <v>0</v>
      </c>
      <c r="E10" s="16">
        <f>[1]!BexGetCellData("00O2TQ2O5Z7DPRVY5FDD5UN7R","00O2TQ2O5Z7DPRVXBDTAMX8YI","DP_1")</f>
        <v>0</v>
      </c>
      <c r="F10" s="16">
        <f>[1]!BexGetCellData("00O2TQ2O5Z7DPRVY5FDD5UTJB","00O2TQ2O5Z7DPRVXBDTAMX8YI","DP_1")</f>
        <v>0</v>
      </c>
      <c r="G10" s="16">
        <f>[1]!BexGetCellData("00O2TQ2O5Z7DPRVY5FDD5UZUV","00O2TQ2O5Z7DPRVXBDTAMX8YI","DP_1")</f>
        <v>0</v>
      </c>
      <c r="H10" s="16">
        <f>[1]!BexGetCellData("00O2TQ2O5Z7DPRVY7U41JWBNV","00O2TQ2O5Z7DPRVXBDTAMX8YI","DP_1")</f>
        <v>0</v>
      </c>
      <c r="I10" s="16">
        <f>[1]!BexGetCellData("00O2TQ2O5Z7DPRW4O8D9I8DNQ","00O2TQ2O5Z7DPRVXBDTAMX8YI","DP_1")</f>
        <v>0</v>
      </c>
      <c r="J10" s="16">
        <f>[1]!BexGetCellData("00O2TQ2O5Z7DPRW4WWW30XA2S","00O2TQ2O5Z7DPRVXBDTAMX8YI","DP_1")</f>
        <v>0</v>
      </c>
      <c r="K10" s="16">
        <f>[1]!BexGetCellData("00O2TQ2O5Z7DPRW5TUV31KJOZ","00O2TQ2O5Z7DPRVXBDTAMX8YI","DP_1")</f>
        <v>0</v>
      </c>
    </row>
    <row r="11" spans="1:11" x14ac:dyDescent="0.2">
      <c r="A11" s="19" t="str">
        <f>[1]!BexGetCellData("","00O2TQ2O5Z7DPRVXBDTAMXFA2","DP_1")</f>
        <v>a) Otro Instrumento 3</v>
      </c>
      <c r="B11" s="16">
        <f>[1]!BexGetCellData("00O2TQ2O5Z7DPRVXKQBNJU662","00O2TQ2O5Z7DPRVXBDTAMXFA2","DP_1")</f>
        <v>0</v>
      </c>
      <c r="C11" s="16">
        <f>[1]!BexGetCellData("00O2TQ2O5Z7DPRVXKQBNJUCHM","00O2TQ2O5Z7DPRVXBDTAMXFA2","DP_1")</f>
        <v>0</v>
      </c>
      <c r="D11" s="16">
        <f>[1]!BexGetCellData("00O2TQ2O5Z7DPRVXKQBNJUIT6","00O2TQ2O5Z7DPRVXBDTAMXFA2","DP_1")</f>
        <v>0</v>
      </c>
      <c r="E11" s="16">
        <f>[1]!BexGetCellData("00O2TQ2O5Z7DPRVY5FDD5UN7R","00O2TQ2O5Z7DPRVXBDTAMXFA2","DP_1")</f>
        <v>0</v>
      </c>
      <c r="F11" s="16">
        <f>[1]!BexGetCellData("00O2TQ2O5Z7DPRVY5FDD5UTJB","00O2TQ2O5Z7DPRVXBDTAMXFA2","DP_1")</f>
        <v>0</v>
      </c>
      <c r="G11" s="16">
        <f>[1]!BexGetCellData("00O2TQ2O5Z7DPRVY5FDD5UZUV","00O2TQ2O5Z7DPRVXBDTAMXFA2","DP_1")</f>
        <v>0</v>
      </c>
      <c r="H11" s="16">
        <f>[1]!BexGetCellData("00O2TQ2O5Z7DPRVY7U41JWBNV","00O2TQ2O5Z7DPRVXBDTAMXFA2","DP_1")</f>
        <v>0</v>
      </c>
      <c r="I11" s="16">
        <f>[1]!BexGetCellData("00O2TQ2O5Z7DPRW4O8D9I8DNQ","00O2TQ2O5Z7DPRVXBDTAMXFA2","DP_1")</f>
        <v>0</v>
      </c>
      <c r="J11" s="16">
        <f>[1]!BexGetCellData("00O2TQ2O5Z7DPRW4WWW30XA2S","00O2TQ2O5Z7DPRVXBDTAMXFA2","DP_1")</f>
        <v>0</v>
      </c>
      <c r="K11" s="16">
        <f>[1]!BexGetCellData("00O2TQ2O5Z7DPRW5TUV31KJOZ","00O2TQ2O5Z7DPRVXBDTAMXFA2","DP_1")</f>
        <v>0</v>
      </c>
    </row>
    <row r="12" spans="1:11" x14ac:dyDescent="0.2">
      <c r="A12" s="19" t="str">
        <f>[1]!BexGetCellData("","00O2TQ2O5Z7DPRVX8RH3LQK5U","DP_1")</f>
        <v>a) Otro Instrumento XX</v>
      </c>
      <c r="B12" s="16">
        <f>[1]!BexGetCellData("00O2TQ2O5Z7DPRVXKQBNJU662","00O2TQ2O5Z7DPRVX8RH3LQK5U","DP_1")</f>
        <v>0</v>
      </c>
      <c r="C12" s="16">
        <f>[1]!BexGetCellData("00O2TQ2O5Z7DPRVXKQBNJUCHM","00O2TQ2O5Z7DPRVX8RH3LQK5U","DP_1")</f>
        <v>0</v>
      </c>
      <c r="D12" s="16">
        <f>[1]!BexGetCellData("00O2TQ2O5Z7DPRVXKQBNJUIT6","00O2TQ2O5Z7DPRVX8RH3LQK5U","DP_1")</f>
        <v>0</v>
      </c>
      <c r="E12" s="16">
        <f>[1]!BexGetCellData("00O2TQ2O5Z7DPRVY5FDD5UN7R","00O2TQ2O5Z7DPRVX8RH3LQK5U","DP_1")</f>
        <v>0</v>
      </c>
      <c r="F12" s="16">
        <f>[1]!BexGetCellData("00O2TQ2O5Z7DPRVY5FDD5UTJB","00O2TQ2O5Z7DPRVX8RH3LQK5U","DP_1")</f>
        <v>0</v>
      </c>
      <c r="G12" s="16">
        <f>[1]!BexGetCellData("00O2TQ2O5Z7DPRVY5FDD5UZUV","00O2TQ2O5Z7DPRVX8RH3LQK5U","DP_1")</f>
        <v>0</v>
      </c>
      <c r="H12" s="16">
        <f>[1]!BexGetCellData("00O2TQ2O5Z7DPRVY7U41JWBNV","00O2TQ2O5Z7DPRVX8RH3LQK5U","DP_1")</f>
        <v>0</v>
      </c>
      <c r="I12" s="16">
        <f>[1]!BexGetCellData("00O2TQ2O5Z7DPRW4O8D9I8DNQ","00O2TQ2O5Z7DPRVX8RH3LQK5U","DP_1")</f>
        <v>0</v>
      </c>
      <c r="J12" s="16">
        <f>[1]!BexGetCellData("00O2TQ2O5Z7DPRW4WWW30XA2S","00O2TQ2O5Z7DPRVX8RH3LQK5U","DP_1")</f>
        <v>0</v>
      </c>
      <c r="K12" s="16">
        <f>[1]!BexGetCellData("00O2TQ2O5Z7DPRW5TUV31KJOZ","00O2TQ2O5Z7DPRVX8RH3LQK5U","DP_1")</f>
        <v>0</v>
      </c>
    </row>
    <row r="13" spans="1:11" x14ac:dyDescent="0.2">
      <c r="A13" s="18" t="str">
        <f>[1]!BexGetCellData("","00O2TQ2O5Z7DPRVX7JZOAUJRK","DP_1")</f>
        <v>C. Total de Obligaciones Diferentes de Financiamiento(C=A+B)</v>
      </c>
      <c r="B13" s="16">
        <f>[1]!BexGetCellData("00O2TQ2O5Z7DPRVXKQBNJU662","00O2TQ2O5Z7DPRVX7JZOAUJRK","DP_1")</f>
        <v>0</v>
      </c>
      <c r="C13" s="16">
        <f>[1]!BexGetCellData("00O2TQ2O5Z7DPRVXKQBNJUCHM","00O2TQ2O5Z7DPRVX7JZOAUJRK","DP_1")</f>
        <v>0</v>
      </c>
      <c r="D13" s="16">
        <f>[1]!BexGetCellData("00O2TQ2O5Z7DPRVXKQBNJUIT6","00O2TQ2O5Z7DPRVX7JZOAUJRK","DP_1")</f>
        <v>0</v>
      </c>
      <c r="E13" s="16">
        <f>[1]!BexGetCellData("00O2TQ2O5Z7DPRVY5FDD5UN7R","00O2TQ2O5Z7DPRVX7JZOAUJRK","DP_1")</f>
        <v>0</v>
      </c>
      <c r="F13" s="16">
        <f>[1]!BexGetCellData("00O2TQ2O5Z7DPRVY5FDD5UTJB","00O2TQ2O5Z7DPRVX7JZOAUJRK","DP_1")</f>
        <v>0</v>
      </c>
      <c r="G13" s="16">
        <f>[1]!BexGetCellData("00O2TQ2O5Z7DPRVY5FDD5UZUV","00O2TQ2O5Z7DPRVX7JZOAUJRK","DP_1")</f>
        <v>0</v>
      </c>
      <c r="H13" s="16">
        <f>[1]!BexGetCellData("00O2TQ2O5Z7DPRVY7U41JWBNV","00O2TQ2O5Z7DPRVX7JZOAUJRK","DP_1")</f>
        <v>0</v>
      </c>
      <c r="I13" s="16">
        <f>[1]!BexGetCellData("00O2TQ2O5Z7DPRW4O8D9I8DNQ","00O2TQ2O5Z7DPRVX7JZOAUJRK","DP_1")</f>
        <v>0</v>
      </c>
      <c r="J13" s="16">
        <f>[1]!BexGetCellData("00O2TQ2O5Z7DPRW4WWW30XA2S","00O2TQ2O5Z7DPRVX7JZOAUJRK","DP_1")</f>
        <v>0</v>
      </c>
      <c r="K13" s="16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b p 2 f K 8 q h d 5 e r z M y n / 0 r 2 + L a Z X O 8 v T L S V l c j N N Z c T 5 O n + b p s 2 J J a B b Z o s i X b f X 4 r g / j 8 b N X X 7 5 4 c / r i 6 e + v H f / + Z y + e f X n 0 Y H 9 n Z 3 x v f J / + 3 d s 5 2 H 9 8 N 9 7 s 8 Z v f / + n x m + O X r 7 7 8 y b O n p 6 8 I 6 d e v f v / X v 3 f n w x f H X 5 w e P X 3 5 + 9 P o + F c a 2 k 9 8 d f r 6 D Y 3 m 7 A v 6 6 9 X v / f v / 3 s 9 f / / 7 8 x 9 m X T 7 7 z 4 o u j n Z 0 v 9 9 7 8 x N 6 X 9 3 / q w d O X r 3 7 y u 1 + e H P z E 7 / 2 d 3 / v b r x 7 f 1 R b c 8 s 3 v / S a 9 e / T 4 9 V d f H D 9 5 f o p f z 1 7 / / q / f v P r q 5 M 1 X r 0 6 P f m 9 q 7 f / 9 + P j 3 P n t 9 9 P s 8 v s s / H 7 / 8 8 v X Z G + p q h x C T 3 x + f f P v 4 J 5 / / / q c C V v 7 Q P v g P / P L i y 6 e n v 7 8 g w Z 9 / 9 c V X / P n L 5 6 c / e a o t C K H X R 1 / R c O U 3 x v X l q 9 c v B N s 3 r 9 7 8 / s 9 / 8 j n 1 / P i u / e P x t 1 / 9 P r / / 8 c m b s 5 9 k v L 2 / H n / 7 7 F T 6 U t r j V 6 L w 6 Z s v G d z v / + b 3 e S m / U C / y y 9 O z V / L L 6 f M 3 X 5 0 9 3 f X / 2 M M f 3 7 Z v f d u + 9 m 3 7 3 r e D F + 1 f 8 q Y / z q e n Z 0 9 B Q H 4 w X P 7 g 8 c m X x C g v X h 3 J p + Y v f P z m + O z F 6 9 / / 9 / p 9 n u H 9 z 8 9 e v 3 k J 9 p Z f 8 P f x m z e v z m S w M v r f / / X p 8 9 M T s K r 3 G S C e m c 9 A K Z 4 T m c I 9 o Z 3 3 i d D v 2 f P j z 9 G X + 8 O Q 0 3 z j / 6 n 0 N V 9 5 f z 2 m f 9 8 o Z P r G + 0 u + e d 3 5 z v x t v l W y 6 1 9 K 8 O P n p 8 f P C O X X L / 2 / T r 7 N 8 / b y y x P 8 l D n Y J B n a A r A / 3 z t K 8 e z Q / 3 f T P c a F P n v 8 5 t v f e a P d f 7 6 P X 9 7 w b L 7 G r 1 8 c / 9 7 y F 3 B 3 f z z + 4 u y F 9 7 n 9 A 4 T n 9 0 B u G t W p / H F 2 + h p Y M q H x 2 + P X R F f u 6 f d + 8 / r b z 5 7 r r 1 8 8 t b 8 + / 1 x + f f W a O P 7 k 9 P X r 3 / 8 L m j w e u p l 7 + 8 k X p 1 8 8 O X 3 V b U d d v S J S M g J P T 4 n H n v / + 9 E 7 A O W h C 3 C P 8 5 v 4 g 1 e p r n 9 u o o j f P P 7 1 / 8 n t 9 + X s d f w O q 6 P f + f 7 s q U t L d p H 6 O f i 9 6 n X 8 R L b S J a N J A l N Q R / 4 1 f f j 7 q K k v c / 7 / q J m / W B 3 T T 3 o 9 0 0 2 1 1 0 1 3 + l z o R L w u f U y + n w 4 o q 4 j O x 5 o g 3 / L 3 u v X l C / M 8 N p B 0 N / + h p v q w W 5 D 5 O i 3 / 0 b 1 3 C t S y z R t x L + q h a 5 k 3 6 t D j P a / I r 6 d d Z x 9 V U c I A T U 3 D f P n v 6 9 P S F U o 5 n 6 e g 1 T a L 5 n d z k V 6 e i p p 6 + O n v + / P U b Y v S j U 6 K D + + v x t 4 9 f P z 1 9 d v z V 8 z d P v z z 5 S j j l J Z x M / P r k + P X p U 1 D 7 z f M v P / 8 y + M T q T P v J y Z d f v D x 7 G r 6 m y v d u h 9 4 / K + Q / 3 v / J P v m P x + l x U x E 9 l d g v / 9 G / h 2 h P T v 7 L u r j M Z j Q X W 8 c v X / 4 n f 9 C f 3 d y h 3 z 7 L P p l 8 M v 1 k d i d K + L 3 3 J P w m N t E W P y 8 m 5 v P P n / U n J r u T E u H T 3 S i l 7 3 0 z l G a O i F D 6 + f 9 f K f 3 F q 5 / q U 3 o i l N 6 L U n r / R 5 T + W p R + c + 8 7 f U p P h d L 3 o p S + / y N K v x + l f + 9 P 7 + + c f O f p T 7 0 5 6 V N 6 J p T + v X / v K K k / / R G p 3 5 f U v 8 8 X 9 1 9 8 / n z 3 d Z / U T 8 b p l 2 1 d N Z Q p a 9 p 6 v U A G j K z m k 8 2 2 8 s E 3 M w U / f 2 z l 7 / 3 k 6 Z v j L 3 7 v v S 9 + n 6 i t x B T 4 M z B g O A 8 + k O w + I / z 8 4 H w h + 8 H v c 3 Y 7 s s e t 6 M M f k f 1 r k f 3 Z s a H n D W S P m t T d n R + R / T 3 J f v D q 2 / e e / 8 T v d f + r 2 5 E 9 b l 9 3 3 z c C / R H d H 3 z n p 7 4 8 / u o 7 r 3 6 v P t 1 P x u m b q s 1 K u + x 0 i 7 x A t X X y 2 f E n T 6 K m d / d n O U z 9 / 8 7 s R P L M 8 d n 5 v X 7 i y Y v v f P X p p x F l 9 C y f z j O i f 5 m e V M u 2 z k g o t g Z c n o 1 S 8 a x P d 3 z / 8 4 G u J 9 / + Y p i u a b E s i N / x W 7 X K a 5 s m K 9 N V X V 3 n U 9 A 7 / x r p m J / H 9 D 5 7 8 + k G e l / S w n 0 h S i T d O o 9 T t p t + + X l P 2 d / n / r O n T + 9 / 9 e L B q z 5 l v 6 h A S k 7 s E j N f 5 n X D L L z K p m 0 2 I x p f x G m 8 M f H y 8 5 j G b 7 4 T S a K / L L M f V I 6 k 8 z h J N 2 Z Y f h 6 T 9 K e + i i T G h W 1 J y S 7 y G e l f 8 v e a N T s h p H m z C 8 P Q U z Z 6 q z p v W l X N W 0 W c + B t z L j 8 v i f / g q / 3 d 7 3 z 3 y Y u N x B / f Q P m x + x z K Z e u n v 0 a 6 5 e c h 9 b + 7 / + X B 0 4 d n B 0 9 f / M Q g 9 b M L K J O e 4 t 4 6 n r Y 0 H 7 Q c 9 D Z O 6 4 0 5 l p + X t P 7 u d 7 9 7 b + f 3 P t 6 L Z A 8 3 0 z p j U h c / Y K 1 u 6 V 7 G 6 b 4 x y f L z k e 7 3 3 3 z 1 k / d 2 f 6 / v f B l Z 9 H m d l U T T V b 6 c w d X L 0 1 V V 8 y z U w S S M P a o v 0 s / S i / Q / + Y P + 1 D R O / 8 3 Z l v 9 v 0 P 8 u / 3 v y J e P + 7 P g E P 4 7 f v M K P k 1 M i 3 6 t X v / f v z 7 + c P n / z 1 d n T 3 Z 6 H 7 S V p T R N t u 7 f J G z d N H r / 4 6 o v f / / X J 8 f P T I 6 K m + 4 M / f / n q 9 O R o T z 7 m 3 x + f f v G S y H T 2 G v i 9 f H 7 6 k 6 f P G d O v v v i K f 3 l + / P n n r 6 j b x 3 f l t 8 c v X n / 1 h A f z 7 P n x m 9 9 f J + 7 x X e 8 v + e Z 1 5 z v z t / m W Z t F C e f 3 7 P z 1 j m L / X 2 V O 8 g B 9 E V 0 O o W 1 K M 8 6 s 3 U C z g 5 5 / H F P N y R T f x m O / g / Y h i t 6 G Y n 5 P 4 e U w x L w F 7 S x 7 j 2 P d H F H s P i n E k + / O X Y p p G f n P v O 7 e m 2 M 9 7 H r u / c / K d p z / 1 5 u R m i v k 5 6 5 / P F L u 1 V A Y R 4 c 9 f i q l U f v H K + l g / 8 s d u R b H b 6 T E v 5 / P z n m K 3 4 b E f 6 b H 3 5 r E f e b D v G V f + S C r f 2 7 v 4 k Q f 7 v n H l j 3 j s f f X Y j 3 j M o 9 j x v u W b G y n 2 w 4 + S / r 9 K s R / 5 / K L H D l 5 9 + 9 7 z n / i 9 7 n 9 1 M 8 V + 5 P N 7 P P b 5 5 8 9 u p N i P p P J 9 v Y s f 8 Z j P Y / f e W P v 3 I + / i V h S 7 T V z 5 I 8 3 / 3 j z 2 o / X K 9 / X 5 f 5 S 7 + J q 2 8 u e 5 z / 8 + u Y s f Z X v e V 4 / 9 a E 3 8 P X n s R 7 b y f a O k H / n 8 P o 8 9 O 7 b 2 7 0 Y 9 9 i N b e d v c x Y / 0 2 P t 6 F z / S Y 1 9 X K n / k X d w 6 a / 0 j P f Y 1 e e z n e 1 w p F N v 7 4 v e 5 m W I / y v Y w x W 6 f U f w R j 3 1 d P f b z n G L v o 8 d + 5 P O / p z / 2 I 1 v 5 / p r / R z z 2 9 a T y 5 3 l G 8 T 3 y Y 9 / d / + 5 3 v 3 t v 5 / c + 3 n t 9 a 4 r 9 / 5 B i X 4 P H f p 5 H 4 u / h j / 0 o E l e K / T 5 f 3 H / x + f N d K 2 k / k s p v U C p / F C W 9 H 4 / 9 y O d / b 1 t 5 / 8 1 X P 3 l v 9 / f 6 z p c / 9 S O K v Z f P / / M 8 o / g e e u x H t v J 9 o 6 Q f S e X 7 6 r E f R e L v L 5 U / 8 s d A s f d Y E / 8 R j 7 0 v j / 1 I j 7 2 n 5 v + R d + F T 7 O D 3 O b u Z Y j / K K L 6 v H v t R R p E p 9 u A 7 P / X l 8 V f f e f V 7 / Y h i t 6 O Y + m N f v L L a / E a K / X z P K L 6 H 5 v 8 R j 7 0 n j / 3 I g 9 X 8 2 K 2 z 1 j / y L r 6 u d / H z X I + p V B 7 v W y r 8 S C p v R b E 3 9 7 5 z C 4 r 9 K D / 2 f v 7 Y j 3 j M 5 7 F b Z a 1 / t J b k U a y f U f y R P / Y N 6 L E f Z X v e k 8 d + p P n f m 8 d + p P n f O 9 v z I 8 3 / f r b y R 3 r s f S P x H + V g 3 1 8 q f x R X v q f P / y O p f N 9 s z 4 9 4 7 H 2 z P T 9 a 4 X 1 P W 2 k o d v b m 0 5 / P F P u 9 P / 1 9 v r j / 4 v P n u 9 Y r v Z F i P 8 9 5 7 G t Q 7 O d 7 1 v o 9 K P Y j n 9 / T Y 7 f J W v 9 I j 7 0 / j / 3 I u 3 g / i v 3 I g 3 1 v q f x R D v Z 9 I / E f 6 b H 3 9 G B / l F F 8 7 0 j 8 R 1 l r j 8 d u k + f / k Q f 7 v p H 4 j 6 T y / b M 9 P / L 5 3 4 / H f m Q r f Y r t f f H 7 3 E i x / / 9 K 5 f t R 7 D 3 y / D / S / O / p X f x I K r + u z / / z n M f e J 6 7 8 U Q 7 W o 9 i b e 9 + 5 m W I / y v a 8 p 6 3 8 E c X e V y p / l B 9 7 X 4 r 9 y O d / X 6 n 8 U e 7 i f e P K H / n 8 v l T e J q P 4 I 8 3 / v l L 5 I 3 / s v a M k 5 b E X D 1 7 9 v K b Y 7 S P x H 2 l + X 4 / d K m v 9 I x 5 7 3 0 j 8 R / 7 Y e 0 r l j 7 I 9 7 8 9 j P 1 o T f 8 8 o 6 U f 5 M c 8 f u 9 X K y I 9 4 7 D 3 1 2 I + i p P e N K 3 + e e B d 3 + d + n r 8 6 e M 0 o v X 7 1 8 c 3 b 6 W i j 5 8 t W X L 0 9 f y d 9 4 W Z 9 d g g I g P 3 n 8 / K t T v H S 3 2 3 j D y 3 u 7 H / L y 3 o e 8 f O 8 D X r 7 3 I W P e / 6 C X P 4 R g + z 7 B m N P k t / c D 4 h P u a w L Z 3 f F p c P R 7 f z 0 Y H 0 C K 3 Z 2 A F L t f D 4 E P Y K H d n f 1 v A I H 7 H 4 L A p x / y 8 o O Q C S L O z n c O H n z n 6 4 3 q 4 E M Q e x g g 9 r U Q 2 A 3 F 5 O v B + B D e 2 L 2 J N 2 4 B Y + 8 D t M z u h 6 j l v Q + X 7 f 2 d D 4 d x / x u A 8 T C E 8 X 6 E o J d 9 K h 7 d G 6 d n y / O q X u T p 8 T I r / 9 G / v i 2 m V T r L 0 y 8 n Z X G R T Y t q m T f p 0 + I 8 r / N l S 7 / S V 8 + K Z b a c F t n i 6 y H f U f c x I f 2 9 v / 3 q a 8 E O 2 O t r E j f g s q 8 D Y x f / 3 z j G 5 6 c P j k 9 O j 4 + / H u x b 0 O 9 r K T n A D q z o T / 3 k q + e / / x c v d 7 6 G G Q C s Q F 3 8 1 L M v f n 8 D 7 v f / i Z 1 7 9 7 8 e T N + 0 H B 0 / / c n v / D 4 v v v y J r 8 6 + / H r Q f F v z 4 d B C 4 / P p 3 d 2 d u 3 s 7 u w + + H j D f 2 g D Y z h 6 A H a S 7 u 4 / u f f p o 9 + D r Q Q 3 M 0 A 9 Z 9 H c 7 T r l H o n T 3 / q O 9 n U f 3 v 4 Z R A 9 R A 2 G g a z 3 7 y 7 P T 3 e f X 1 p K t j Z f f u 7 t w H i g + B 4 u 6 D R / D P v w 7 U j n e 6 O 8 a w x 2 N i w f F m H r l r g 5 2 f P H 4 l f f A v P / n i + I u j n z p 9 8 e b s 6 f F T e h 1 / o g l F V e K 2 8 W + P f / L l 8 a v X F D y 9 p I / 0 1 8 e v z z 5 / c U T 5 C / 7 5 + M u X b 4 5 O K Z u P n 4 + f f / n d o 8 9 P v 6 D A E 7 / h z 9 / / 9 P d + 4 z 7 i v x 5 / + + z z b 8 P q 4 C c + 4 T D x y + + + 8 V v i D / 3 w 9 3 9 + + u I I 4 Y X 3 J 7 / 7 R l 7 V X / l z a u X / + f j b r 3 4 f 0 4 p / s 4 3 c X 4 9 / U l v 8 p P k E V s D + 8 f j b p 8 9 f / v 7 H P 3 l 8 x r H j F 6 8 / / / 1 f c K h 5 9 u W T 7 7 z 4 4 m i H F N P x q 1 P i F v 2 A R 3 3 y x U t r V y O E 3 z n 7 / Z + d v T 6 h W b q Z 9 G c b S f / k j U d 6 M B r b j o D 6 y i 4 P O z O g r R 8 K x d x s U P u H 2 t 5 + Z K b n Z V 7 / o 3 9 9 N a v S n d 3 U g u x O 1 V 5 8 q r y X H + r L 5 p t g C v d + L u b Q T M b G O b z L / 3 7 7 + M X T 5 y y E J O r 6 x + P X b 4 7 f 0 I 8 3 l A z 5 / X / i q 9 N X v w 8 Q 9 P 5 6 f P b i 5 V d v v v j y 6 e k R 1 L z 9 Q 9 I X z 8 9 e M / Y n X 7 3 6 v X 7 q 6 A X l K / i X x 6 9 f P Q V Y E G t 7 d 2 d 7 j 0 i m H z 0 m b M 9 + E u + 8 / u o l 5 W F e v / 7 9 v 6 B / j j 8 / t c B e f / U F J 0 x + / 1 d f f v c 1 G C v 8 w H 1 / 8 u X z r 7 5 4 E T Y x n z 3 + i q j 8 + x + f v D n 7 y V N + D 5 D 9 z 7 Q h P n 7 x + 5 9 8 m / j 0 9 / / y h f R A F O h + 5 L e h N 7 t t + C N q 8 / r N q 6 9 O 7 E u 7 a B N + 5 L f h l 8 I 2 A u f 1 t 2 k S n 3 5 J m S h S c 6 D P m 2 O m S + f j Y y V X + D F R W V o D 5 u 7 v b x h l 2 N s M G 8 p 7 e 0 P v v X n + 6 f 2 T 3 + v L 3 + t Y 3 7 M N T X + v z 5 7 + / m c v n p 7 + 3 s i 1 9 T 4 z r S h j h w + f n f 3 e I G T / Q 4 O F e 3 P X d t i F t h e D F n z 4 G D T B Z L 3 4 n I O G F 6 f f t S x x 9 o I M 0 N l T / v X 1 i y / f U D r u z e / D I n t M t P x 9 a N p e n c E X 9 v 9 E H 8 z L d 1 + d k p S 8 J j 1 A j P z V c / r 5 x f H v / f s z F v I L / / 3 7 m L 9 / H 3 5 D G p K p e / Y M / b z 6 C Z Y G k b a I s 6 h i y D 9 + f 7 L v 3 7 W t + a / f / 4 3 a o b M X z 4 g H n g T O q / 3 s 8 e e n L 7 5 6 c c a G e d A l t 2 0 e U 9 b x O Y n j F 2 d v 0 n d N 8 W h Z l J 9 9 1 N b r / C N 0 x H J 2 9 i V r M v v 7 4 9 f Q N G f H T 5 6 f n n z 5 4 s 3 x 2 Y t T 0 j j 2 1 9 9 f 1 E 0 E 2 p v f + / c n B j o 9 e Y P 3 f 3 9 2 B l 5 H m t 2 N w r / 7 6 v W r 3 / / 1 7 8 0 8 T w T 9 y b O n / O m b z g d v f v 8 z 0 m h w V K Q 5 / i I u y B b 5 E a h 3 + v w U o v P 7 k 6 v C n z 0 O f B l q a / y S 3 0 d f 4 s / I + J 2 a F 8 6 W s / w d 6 C G / P P 7 J r F z 3 Y M u H 1 C a E G O v g 1 S n x 9 6 v f / / j 1 6 9 M v n j z / f T Z 3 8 + T 0 3 f F s V i x H 6 U / m d U O + 6 2 c P K G A f 8 3 + j 9 G R d t u s 6 / 2 y Z r 9 s 6 K 0 f p y z U 5 u d P f K 7 9 + U 7 3 N l 5 8 9 3 P s 0 + 3 R v 5 2 A 6 O b 9 / M M k m X w f P k + e E 6 W Y k p 9 V i 3 G S r 8 a Q Y 5 + 0 4 I 6 / 7 + g d 5 P c 6 A + J h G c N b m i z f 5 u / a 0 z B f k c 7 8 X F i z d Z r Y 3 o / H 0 5 e + / + 1 6 w T 3 9 v k o V b z D U N 4 a s H P 7 V z 8 H v v / l 4 v d 7 7 9 + / w + n 3 7 6 U 2 9 + 7 + e n X / 3 e 9 3 + v 7 7 x X h 6 + / f X r 6 Z n N f N 8 U s 7 9 X f 0 1 O 4 Z L / / 6 2 8 f v 7 x 5 i K + f H O z s n b 3 + / O G b 1 7 / P T z 3 8 v V 8 9 / / Z X 9 3 7 v + 9 / 9 z s 5 7 d f k K e n h z X 7 / b y e + 2 + w j / v B f g p 2 e v X z 4 / / n 1 + f 2 j n s x N S / c / f n L 7 a z J i s W 9 4 D 9 L M v X 3 1 x / O a b h Q k 9 8 f u r o r h B j H 5 h 2 R 7 + H u 8 W Z X q p o v 7 R 7 n j n o z R f T i s S p I v P P l q 3 5 9 u 7 n 3 7 0 e / z C i / b w N 0 7 Q / H V e F 1 l Z / C D 3 x C s l E M v m E a n Z z z 6 a t + 3 q 0 d 2 7 V 1 d X 4 6 t 7 4 6 q + o K h v Z / f u 7 / 3 F 8 9 f T e b 7 I t o t l 0 1 L o S 3 r Y v D W 7 + a 2 P B I E 0 B Q p v r l c 5 / j 6 p G F S L z + 6 a D 0 2 j s 6 f 4 S 7 x E b i A f m K 9 5 / O Y d D I X b B J / K e O / G B o y v 3 4 u V j r 9 6 8 + W z s 8 2 C + L 7 z f H L 8 E r b y v W H e 9 e 2 R M X l i w z Y b t D 3 T 1 c + C Q d t 7 L 3 L + y K C 9 D x b / L z F o X 3 7 x 5 t 7 v f e / B 7 3 X 6 E z 9 x 8 v L 3 + q k X z 3 c P z k 5 f f o r 0 5 n t 0 + P 9 q g / b F k 9 / 7 7 P c 6 2 b n 3 5 u z T 0 1 f H 9 1 7 s f / u 7 9 8 6 + e v D i 9 X t 1 e R u D d g y D d v w j g / b / K 4 P 2 k x m h M i n z D Q a N o h Y O a n 5 / l z m 7 y b q R K v u R c Y s a t 8 9 f U U S / a / r 4 h q y a A f o e B P z 5 a c 4 + r 4 v Z e 3 X / s 2 n H 3 h y / + v x U A v 2 B L n Y / t I v b m 8 p 3 P 3 H 8 4 i e e H b + + v / M T 9 9 8 8 + P Z P 3 P / y 9 c P v v H n x e + / / X u / V 4 S 1 M 5 f k a K 1 L v N 4 7 3 s o g / c f y d n 3 q x f / C d Z w 9 f v D p 5 t v e d z 3 f e / M R 3 n 7 + 4 f / x e X d 7 a I v 5 e v x t W i N 4 D s t i r z a B / 7 / e C + P r L V 5 Q g o q z S D S L y f l C / f U Y O x a u T b / 8 + P 5 u g 2 d B S E p 2 S n K f f j A l / c f y T Z 5 8 f 3 6 j J 3 x P j b 9 L g g A G + e n 7 8 T a L 3 9 N U Z 5 T u f f v n d F 5 K D f / G T 3 w i m W A t 6 j v U g y e + / + e r V K e X y v 3 j y T b l w N O + n p O F P T n / / 3 + v 0 9 / l G O e z k + d l L r P L 8 3 p u B P v v q + f P X Z z 9 1 + r V g 3 2 A 1 v x b s 4 6 f f + e o 1 J O K M I l R Z 2 / w G 6 E x / v q E E 9 d f x b q L c 9 u X v T + s M v / 9 T c p D f n P 7 + L 7 4 C Q 9 z K D X / P S e R 1 o Z M v v 5 B l I V q + E H t m P v l G x m L X 8 L C k 8 p y S 8 u 8 P 9 q 7 + G n E A 7 9 r E / e u f i 9 W F N w Z L R g 2 L q f 7 f t E 5 y / B y r r U 9 f H X / + + x M C 9 M u X L 2 l 4 t H 7 C H f F 0 8 S + y E n s D M J J m o i R W r W k V 8 4 v j k 1 d f e r A Y y V s A o T 9 P M B 1 m N F 8 f n S 9 o / c y C e f 3 1 4 a j w / P 7 f / f L V 7 / X k y y 9 / r 6 8 x K E O Z 7 z 6 B e q a v X n x 9 d A w a v / 9 L c o n p j 6 d f A 5 8 3 3 z 5 F T P H e 7 7 1 + 8 / s 8 P / 3 9 v 3 q J D O f v D x X o D 2 P n v Y b x h h y s 1 6 T 9 P x D M j 8 P S f f 2 X v / r 6 L 7 / 4 8 v f / 7 q t j X 1 x u S 0 U 7 g 5 2 h 3 / Z 9 V o v 0 g R O S D + B u i 8 y Z z 0 h H D 5 7 9 x N P X e 5 9 / 8 Z N P 7 r 3 + 4 v j p d 5 + e H n x 6 b / / 5 2 b f f C / h L s m B k x z 5 s i h U I v / F 1 q E U K H v 7 x 6 7 M X n x P z U g y l 0 v g 1 Y H 3 1 + p S k 9 w 0 t K / / U K b l E X 5 L e / A A F Z S E 9 R y R 4 a / 1 y N 9 T q w I k s I h s x r G P D J D y + 2 / 3 0 s V A R u Y T Y E r 3 3 r b Z 8 8 / u 8 P D 3 6 i X V e X 5 t v + Z P H S O S J 7 B + R 8 H h / o d n n p 0 f / D 0 c Z L n J J 7 g A A < / A p p l i c a t i o n > 
</file>

<file path=customXml/itemProps1.xml><?xml version="1.0" encoding="utf-8"?>
<ds:datastoreItem xmlns:ds="http://schemas.openxmlformats.org/officeDocument/2006/customXml" ds:itemID="{2FD738B0-4864-4CB0-B7D2-75F10C0A4A5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sfa</cp:lastModifiedBy>
  <cp:lastPrinted>2019-10-29T19:47:45Z</cp:lastPrinted>
  <dcterms:created xsi:type="dcterms:W3CDTF">2017-07-25T16:59:28Z</dcterms:created>
  <dcterms:modified xsi:type="dcterms:W3CDTF">2019-10-30T00:24:17Z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3. Informe Analítico de Oblig. dif. De Financiamiento.xlsx</vt:lpwstr>
  </property>
</Properties>
</file>